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e.smith/Downloads/"/>
    </mc:Choice>
  </mc:AlternateContent>
  <xr:revisionPtr revIDLastSave="0" documentId="8_{22BAECD8-472D-8F46-9400-988ACE07B723}" xr6:coauthVersionLast="36" xr6:coauthVersionMax="36" xr10:uidLastSave="{00000000-0000-0000-0000-000000000000}"/>
  <bookViews>
    <workbookView xWindow="0" yWindow="460" windowWidth="25600" windowHeight="146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9" i="1" l="1"/>
  <c r="E15" i="1" s="1"/>
  <c r="C8" i="1"/>
  <c r="E14" i="1" l="1"/>
  <c r="E18" i="1"/>
  <c r="C22" i="1"/>
  <c r="F18" i="1" l="1"/>
  <c r="F20" i="1" s="1"/>
  <c r="E19" i="1"/>
  <c r="C19" i="1" s="1"/>
  <c r="C18" i="1" l="1"/>
  <c r="C20" i="1" s="1"/>
  <c r="E20" i="1"/>
  <c r="C23" i="1" s="1"/>
  <c r="C25" i="1" s="1"/>
</calcChain>
</file>

<file path=xl/sharedStrings.xml><?xml version="1.0" encoding="utf-8"?>
<sst xmlns="http://schemas.openxmlformats.org/spreadsheetml/2006/main" count="24" uniqueCount="24">
  <si>
    <t xml:space="preserve">HMRC Advisory Fuel Rates are the recommended repayment amounts when you are reclaiming the fuel element on business mileage in a company car. HMRC reviews these rates every quarter.
These rates only apply to Standard Rate VAT registered companies. They’re used to calculate:
- The amount of VAT to reclaim on business mileage in a personal vehicle
- How much employers can reimburse employees for business travel in their company cars
- How much employees need to reimburse employers for private travel in their company cars.
</t>
  </si>
  <si>
    <t>Miles claimed</t>
  </si>
  <si>
    <t>Mileage rate per mile</t>
  </si>
  <si>
    <t>45p per mile for first 10,000 miles, 25p per mile after that</t>
  </si>
  <si>
    <t>Advisory fuel rate per mile for the vehicle</t>
  </si>
  <si>
    <r>
      <t xml:space="preserve">(See our </t>
    </r>
    <r>
      <rPr>
        <u/>
        <sz val="11"/>
        <color rgb="FF1155CC"/>
        <rFont val="Calibri"/>
      </rPr>
      <t>Knowledge article for the current rates</t>
    </r>
    <r>
      <rPr>
        <sz val="11"/>
        <color rgb="FF000000"/>
        <rFont val="Calibri"/>
      </rPr>
      <t>)</t>
    </r>
  </si>
  <si>
    <t>Mileage claim amount</t>
  </si>
  <si>
    <t>Fuel element of mileage claim</t>
  </si>
  <si>
    <t>Enter Current VAT Rate:</t>
  </si>
  <si>
    <t>Net mileage claim amount</t>
  </si>
  <si>
    <t>VAT element of mileage claim</t>
  </si>
  <si>
    <t>Recording this in your Crunch software</t>
  </si>
  <si>
    <t>Enter in as separate line items as follows</t>
  </si>
  <si>
    <t>Gross</t>
  </si>
  <si>
    <t>Net</t>
  </si>
  <si>
    <t>VAT</t>
  </si>
  <si>
    <t>Gross amounts to enter into Crunch:</t>
  </si>
  <si>
    <t>Standard rate VAT</t>
  </si>
  <si>
    <t>Outside scope of VAT</t>
  </si>
  <si>
    <t>Corporation Tax Relief</t>
  </si>
  <si>
    <t>No reclaim of input VAT</t>
  </si>
  <si>
    <t>Reclaim of input VAT</t>
  </si>
  <si>
    <t>Total tax gain</t>
  </si>
  <si>
    <t>Please enter your business mileage figures and the relevant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</si>
</sst>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&quot;£&quot;* #,##0.00_-;\-&quot;£&quot;* #,##0.00_-;_-&quot;£&quot;* &quot;-&quot;??_-;_-@"/>
    <numFmt numFmtId="166" formatCode="0.0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FF0000"/>
      <name val="Calibri"/>
    </font>
    <font>
      <u/>
      <sz val="11"/>
      <color rgb="FF1155CC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/>
    <xf numFmtId="164" fontId="0" fillId="2" borderId="2" xfId="0" applyNumberFormat="1" applyFont="1" applyFill="1" applyBorder="1" applyAlignment="1"/>
    <xf numFmtId="164" fontId="0" fillId="0" borderId="0" xfId="0" applyNumberFormat="1" applyFont="1" applyAlignment="1"/>
    <xf numFmtId="0" fontId="0" fillId="2" borderId="3" xfId="0" applyFont="1" applyFill="1" applyBorder="1" applyAlignment="1"/>
    <xf numFmtId="165" fontId="0" fillId="2" borderId="4" xfId="0" applyNumberFormat="1" applyFont="1" applyFill="1" applyBorder="1" applyAlignment="1"/>
    <xf numFmtId="164" fontId="0" fillId="0" borderId="0" xfId="0" applyNumberFormat="1" applyFont="1" applyAlignment="1"/>
    <xf numFmtId="0" fontId="0" fillId="2" borderId="5" xfId="0" applyFont="1" applyFill="1" applyBorder="1" applyAlignment="1"/>
    <xf numFmtId="165" fontId="0" fillId="2" borderId="6" xfId="0" applyNumberFormat="1" applyFont="1" applyFill="1" applyBorder="1" applyAlignment="1"/>
    <xf numFmtId="164" fontId="2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166" fontId="0" fillId="2" borderId="7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/>
    <xf numFmtId="164" fontId="0" fillId="3" borderId="9" xfId="0" applyNumberFormat="1" applyFont="1" applyFill="1" applyBorder="1" applyAlignment="1"/>
    <xf numFmtId="164" fontId="0" fillId="0" borderId="10" xfId="0" applyNumberFormat="1" applyFont="1" applyBorder="1" applyAlignment="1"/>
    <xf numFmtId="164" fontId="0" fillId="3" borderId="11" xfId="0" applyNumberFormat="1" applyFont="1" applyFill="1" applyBorder="1" applyAlignment="1"/>
    <xf numFmtId="0" fontId="3" fillId="0" borderId="0" xfId="0" applyFont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0" xfId="0" applyFont="1" applyAlignment="1"/>
    <xf numFmtId="164" fontId="1" fillId="0" borderId="8" xfId="0" applyNumberFormat="1" applyFont="1" applyBorder="1" applyAlignment="1"/>
    <xf numFmtId="164" fontId="1" fillId="0" borderId="15" xfId="0" applyNumberFormat="1" applyFont="1" applyBorder="1" applyAlignment="1"/>
    <xf numFmtId="164" fontId="0" fillId="0" borderId="15" xfId="0" applyNumberFormat="1" applyFont="1" applyBorder="1" applyAlignment="1"/>
    <xf numFmtId="164" fontId="0" fillId="0" borderId="9" xfId="0" applyNumberFormat="1" applyFont="1" applyBorder="1" applyAlignment="1"/>
    <xf numFmtId="164" fontId="1" fillId="0" borderId="16" xfId="0" applyNumberFormat="1" applyFont="1" applyBorder="1" applyAlignment="1"/>
    <xf numFmtId="164" fontId="1" fillId="0" borderId="17" xfId="0" applyNumberFormat="1" applyFont="1" applyBorder="1" applyAlignment="1"/>
    <xf numFmtId="164" fontId="0" fillId="0" borderId="17" xfId="0" applyNumberFormat="1" applyFont="1" applyBorder="1" applyAlignment="1"/>
    <xf numFmtId="164" fontId="0" fillId="0" borderId="18" xfId="0" applyNumberFormat="1" applyFont="1" applyBorder="1" applyAlignment="1"/>
    <xf numFmtId="164" fontId="0" fillId="0" borderId="10" xfId="0" applyNumberFormat="1" applyFont="1" applyBorder="1" applyAlignment="1"/>
    <xf numFmtId="9" fontId="0" fillId="0" borderId="19" xfId="0" applyNumberFormat="1" applyFont="1" applyBorder="1" applyAlignment="1"/>
    <xf numFmtId="164" fontId="0" fillId="0" borderId="19" xfId="0" applyNumberFormat="1" applyFont="1" applyBorder="1" applyAlignment="1"/>
    <xf numFmtId="164" fontId="0" fillId="0" borderId="11" xfId="0" applyNumberFormat="1" applyFont="1" applyBorder="1" applyAlignment="1"/>
    <xf numFmtId="4" fontId="0" fillId="0" borderId="0" xfId="0" applyNumberFormat="1" applyFont="1" applyAlignment="1"/>
    <xf numFmtId="164" fontId="0" fillId="0" borderId="0" xfId="0" applyNumberFormat="1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19350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runch.co.uk/knowledge/tax/business-mileage-can-clai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5"/>
  <sheetViews>
    <sheetView tabSelected="1" workbookViewId="0">
      <selection activeCell="D6" sqref="D6"/>
    </sheetView>
  </sheetViews>
  <sheetFormatPr baseColWidth="10" defaultColWidth="14.5" defaultRowHeight="15" customHeight="1" x14ac:dyDescent="0.2"/>
  <cols>
    <col min="1" max="1" width="10" customWidth="1"/>
    <col min="2" max="2" width="36.33203125" customWidth="1"/>
    <col min="3" max="3" width="10.5" customWidth="1"/>
    <col min="4" max="4" width="49.5" customWidth="1"/>
    <col min="5" max="5" width="9.5" customWidth="1"/>
    <col min="6" max="6" width="8.33203125" customWidth="1"/>
    <col min="7" max="7" width="8" customWidth="1"/>
  </cols>
  <sheetData>
    <row r="1" spans="1:6" ht="45" customHeight="1" x14ac:dyDescent="0.2">
      <c r="A1" s="1"/>
      <c r="B1" s="1"/>
      <c r="C1" s="1"/>
      <c r="D1" s="1"/>
      <c r="E1" s="1"/>
      <c r="F1" s="1"/>
    </row>
    <row r="2" spans="1:6" ht="134" customHeight="1" x14ac:dyDescent="0.2">
      <c r="A2" s="1"/>
      <c r="B2" s="38" t="s">
        <v>0</v>
      </c>
      <c r="C2" s="39"/>
      <c r="D2" s="39"/>
      <c r="E2" s="1"/>
      <c r="F2" s="1"/>
    </row>
    <row r="3" spans="1:6" ht="16" thickBot="1" x14ac:dyDescent="0.25">
      <c r="A3" s="1"/>
      <c r="B3" s="40" t="s">
        <v>23</v>
      </c>
      <c r="C3" s="1"/>
      <c r="D3" s="1"/>
      <c r="E3" s="1"/>
      <c r="F3" s="1"/>
    </row>
    <row r="4" spans="1:6" ht="14.25" customHeight="1" x14ac:dyDescent="0.2">
      <c r="A4" s="1"/>
      <c r="B4" s="3" t="s">
        <v>1</v>
      </c>
      <c r="C4" s="4">
        <v>200</v>
      </c>
      <c r="D4" s="5"/>
      <c r="E4" s="5"/>
      <c r="F4" s="5"/>
    </row>
    <row r="5" spans="1:6" ht="14.25" customHeight="1" x14ac:dyDescent="0.2">
      <c r="A5" s="1"/>
      <c r="B5" s="6" t="s">
        <v>2</v>
      </c>
      <c r="C5" s="7">
        <v>0.45</v>
      </c>
      <c r="D5" s="8" t="s">
        <v>3</v>
      </c>
      <c r="E5" s="5"/>
      <c r="F5" s="5"/>
    </row>
    <row r="6" spans="1:6" x14ac:dyDescent="0.2">
      <c r="A6" s="1"/>
      <c r="B6" s="9" t="s">
        <v>4</v>
      </c>
      <c r="C6" s="10">
        <v>0.15</v>
      </c>
      <c r="D6" s="11" t="s">
        <v>5</v>
      </c>
      <c r="E6" s="5"/>
      <c r="F6" s="5"/>
    </row>
    <row r="7" spans="1:6" ht="14.25" customHeight="1" x14ac:dyDescent="0.2">
      <c r="A7" s="1"/>
      <c r="B7" s="1"/>
      <c r="C7" s="1"/>
      <c r="D7" s="5"/>
      <c r="E7" s="5"/>
      <c r="F7" s="5"/>
    </row>
    <row r="8" spans="1:6" ht="14.25" customHeight="1" x14ac:dyDescent="0.2">
      <c r="A8" s="1"/>
      <c r="B8" s="12" t="s">
        <v>6</v>
      </c>
      <c r="C8" s="5">
        <f>C4*C5</f>
        <v>90</v>
      </c>
      <c r="D8" s="5"/>
      <c r="E8" s="5"/>
      <c r="F8" s="5"/>
    </row>
    <row r="9" spans="1:6" ht="14.25" customHeight="1" x14ac:dyDescent="0.2">
      <c r="A9" s="1"/>
      <c r="B9" s="12" t="s">
        <v>7</v>
      </c>
      <c r="C9" s="5">
        <f>C4*C6</f>
        <v>30</v>
      </c>
      <c r="D9" s="5"/>
      <c r="E9" s="5"/>
      <c r="F9" s="5"/>
    </row>
    <row r="10" spans="1:6" ht="14.25" customHeight="1" x14ac:dyDescent="0.2">
      <c r="A10" s="1"/>
      <c r="B10" s="1"/>
      <c r="C10" s="5"/>
      <c r="D10" s="5"/>
      <c r="E10" s="5"/>
      <c r="F10" s="5"/>
    </row>
    <row r="11" spans="1:6" x14ac:dyDescent="0.2">
      <c r="A11" s="1"/>
      <c r="B11" s="1"/>
      <c r="C11" s="1"/>
      <c r="D11" s="1"/>
      <c r="E11" s="1"/>
      <c r="F11" s="1"/>
    </row>
    <row r="12" spans="1:6" ht="15.75" customHeight="1" x14ac:dyDescent="0.2">
      <c r="A12" s="1"/>
      <c r="B12" s="1"/>
      <c r="C12" s="13" t="s">
        <v>8</v>
      </c>
      <c r="D12" s="1"/>
      <c r="E12" s="14">
        <v>20</v>
      </c>
      <c r="F12" s="1"/>
    </row>
    <row r="13" spans="1:6" x14ac:dyDescent="0.2">
      <c r="A13" s="1"/>
      <c r="B13" s="1"/>
      <c r="C13" s="1"/>
      <c r="D13" s="1"/>
      <c r="E13" s="1"/>
      <c r="F13" s="1"/>
    </row>
    <row r="14" spans="1:6" ht="14.25" customHeight="1" x14ac:dyDescent="0.2">
      <c r="A14" s="1"/>
      <c r="B14" s="1"/>
      <c r="D14" s="15" t="s">
        <v>9</v>
      </c>
      <c r="E14" s="16">
        <f>C8-E15</f>
        <v>85</v>
      </c>
      <c r="F14" s="1"/>
    </row>
    <row r="15" spans="1:6" x14ac:dyDescent="0.2">
      <c r="A15" s="1"/>
      <c r="B15" s="1"/>
      <c r="D15" s="17" t="s">
        <v>10</v>
      </c>
      <c r="E15" s="18">
        <f>C9/6</f>
        <v>5</v>
      </c>
      <c r="F15" s="1"/>
    </row>
    <row r="16" spans="1:6" x14ac:dyDescent="0.2">
      <c r="A16" s="19" t="s">
        <v>11</v>
      </c>
      <c r="B16" s="1"/>
      <c r="C16" s="5"/>
      <c r="D16" s="5"/>
      <c r="E16" s="5"/>
      <c r="F16" s="1"/>
    </row>
    <row r="17" spans="1:6" x14ac:dyDescent="0.2">
      <c r="A17" s="2" t="s">
        <v>12</v>
      </c>
      <c r="B17" s="1"/>
      <c r="C17" s="20" t="s">
        <v>13</v>
      </c>
      <c r="D17" s="21"/>
      <c r="E17" s="21" t="s">
        <v>14</v>
      </c>
      <c r="F17" s="22" t="s">
        <v>15</v>
      </c>
    </row>
    <row r="18" spans="1:6" x14ac:dyDescent="0.2">
      <c r="A18" s="1"/>
      <c r="B18" s="23" t="s">
        <v>16</v>
      </c>
      <c r="C18" s="24">
        <f>E18+F18</f>
        <v>30</v>
      </c>
      <c r="D18" s="25" t="s">
        <v>17</v>
      </c>
      <c r="E18" s="26">
        <f>ROUND((E15/E12)*100,2)</f>
        <v>25</v>
      </c>
      <c r="F18" s="27">
        <f>ROUND(E18*(E12/100),2)</f>
        <v>5</v>
      </c>
    </row>
    <row r="19" spans="1:6" x14ac:dyDescent="0.2">
      <c r="A19" s="1"/>
      <c r="B19" s="23"/>
      <c r="C19" s="28">
        <f>E19</f>
        <v>60</v>
      </c>
      <c r="D19" s="29" t="s">
        <v>18</v>
      </c>
      <c r="E19" s="30">
        <f>E14-E18</f>
        <v>60</v>
      </c>
      <c r="F19" s="31">
        <v>0</v>
      </c>
    </row>
    <row r="20" spans="1:6" x14ac:dyDescent="0.2">
      <c r="A20" s="1"/>
      <c r="B20" s="1"/>
      <c r="C20" s="32">
        <f>C18+C19</f>
        <v>90</v>
      </c>
      <c r="D20" s="33"/>
      <c r="E20" s="34">
        <f t="shared" ref="E20:F20" si="0">E18+E19</f>
        <v>85</v>
      </c>
      <c r="F20" s="35">
        <f t="shared" si="0"/>
        <v>5</v>
      </c>
    </row>
    <row r="21" spans="1:6" ht="14.25" customHeight="1" x14ac:dyDescent="0.2">
      <c r="A21" s="2" t="s">
        <v>19</v>
      </c>
      <c r="B21" s="1"/>
      <c r="C21" s="1"/>
      <c r="D21" s="1"/>
      <c r="E21" s="1"/>
      <c r="F21" s="1"/>
    </row>
    <row r="22" spans="1:6" ht="14.25" customHeight="1" x14ac:dyDescent="0.2">
      <c r="A22" s="2"/>
      <c r="B22" s="12" t="s">
        <v>20</v>
      </c>
      <c r="C22" s="36">
        <f>C8*0.19</f>
        <v>17.100000000000001</v>
      </c>
      <c r="D22" s="1"/>
      <c r="E22" s="1"/>
      <c r="F22" s="1"/>
    </row>
    <row r="23" spans="1:6" ht="14.25" customHeight="1" x14ac:dyDescent="0.2">
      <c r="A23" s="1"/>
      <c r="B23" s="12" t="s">
        <v>21</v>
      </c>
      <c r="C23" s="36">
        <f>E20*0.19</f>
        <v>16.149999999999999</v>
      </c>
      <c r="D23" s="1"/>
      <c r="E23" s="1"/>
      <c r="F23" s="1"/>
    </row>
    <row r="24" spans="1:6" ht="14.25" customHeight="1" x14ac:dyDescent="0.2">
      <c r="A24" s="1"/>
      <c r="B24" s="1"/>
      <c r="C24" s="1"/>
      <c r="D24" s="1"/>
      <c r="E24" s="1"/>
      <c r="F24" s="1"/>
    </row>
    <row r="25" spans="1:6" ht="14.25" customHeight="1" x14ac:dyDescent="0.2">
      <c r="A25" s="12" t="s">
        <v>22</v>
      </c>
      <c r="B25" s="1"/>
      <c r="C25" s="37">
        <f>E15-(C22-C23)</f>
        <v>4.0499999999999972</v>
      </c>
      <c r="D25" s="1"/>
      <c r="E25" s="1"/>
      <c r="F25" s="1"/>
    </row>
  </sheetData>
  <mergeCells count="1">
    <mergeCell ref="B2:D2"/>
  </mergeCells>
  <hyperlinks>
    <hyperlink ref="D6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2020-09-21T08:56:27Z</dcterms:created>
  <dcterms:modified xsi:type="dcterms:W3CDTF">2020-09-21T08:56:27Z</dcterms:modified>
</cp:coreProperties>
</file>